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ndballkreis Lippe\Abrechnungen Kreis\Vorlagen 2020\"/>
    </mc:Choice>
  </mc:AlternateContent>
  <bookViews>
    <workbookView showSheetTabs="0" xWindow="480" yWindow="120" windowWidth="23715" windowHeight="11820"/>
  </bookViews>
  <sheets>
    <sheet name="Tabelle1" sheetId="1" r:id="rId1"/>
  </sheets>
  <definedNames>
    <definedName name="BLZ">Tabelle1!$B$3</definedName>
    <definedName name="IBAN">Tabelle1!$B$5</definedName>
    <definedName name="KNR">Tabelle1!$I$3</definedName>
    <definedName name="Kosten">Tabelle1!$K$6</definedName>
    <definedName name="Kostenbeifahrer" localSheetId="0">Tabelle1!$L$6</definedName>
    <definedName name="Kostenfahrer" localSheetId="0">Tabelle1!$K$6</definedName>
    <definedName name="Kostenfahrer">Tabelle1!$K$6</definedName>
  </definedNames>
  <calcPr calcId="152511" fullPrecision="0"/>
</workbook>
</file>

<file path=xl/calcChain.xml><?xml version="1.0" encoding="utf-8"?>
<calcChain xmlns="http://schemas.openxmlformats.org/spreadsheetml/2006/main">
  <c r="N7" i="1" l="1"/>
  <c r="N32" i="1"/>
  <c r="N3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B5" i="1"/>
  <c r="B4" i="1" s="1"/>
  <c r="M11" i="1"/>
  <c r="M30" i="1"/>
  <c r="M31" i="1"/>
  <c r="M7" i="1"/>
  <c r="M8" i="1"/>
  <c r="O8" i="1"/>
  <c r="E8" i="1"/>
  <c r="D8" i="1"/>
  <c r="N8" i="1" s="1"/>
  <c r="E7" i="1"/>
  <c r="O7" i="1" s="1"/>
  <c r="D7" i="1"/>
  <c r="M15" i="1"/>
  <c r="M16" i="1"/>
  <c r="M17" i="1"/>
  <c r="M18" i="1"/>
  <c r="M19" i="1"/>
  <c r="M20" i="1"/>
  <c r="M21" i="1"/>
  <c r="M22" i="1"/>
  <c r="M23" i="1"/>
  <c r="O23" i="1"/>
  <c r="M24" i="1"/>
  <c r="M25" i="1"/>
  <c r="M26" i="1"/>
  <c r="D19" i="1"/>
  <c r="E19" i="1"/>
  <c r="O19" i="1"/>
  <c r="O14" i="1"/>
  <c r="O27" i="1"/>
  <c r="E15" i="1"/>
  <c r="O15" i="1"/>
  <c r="E16" i="1"/>
  <c r="O16" i="1"/>
  <c r="E17" i="1"/>
  <c r="O17" i="1"/>
  <c r="E18" i="1"/>
  <c r="O18" i="1"/>
  <c r="E20" i="1"/>
  <c r="O20" i="1"/>
  <c r="E21" i="1"/>
  <c r="O21" i="1"/>
  <c r="E22" i="1"/>
  <c r="O22" i="1"/>
  <c r="E23" i="1"/>
  <c r="E24" i="1"/>
  <c r="O24" i="1"/>
  <c r="E25" i="1"/>
  <c r="O25" i="1"/>
  <c r="E26" i="1"/>
  <c r="O26" i="1"/>
  <c r="E27" i="1"/>
  <c r="E28" i="1"/>
  <c r="O28" i="1"/>
  <c r="E29" i="1"/>
  <c r="O29" i="1"/>
  <c r="E30" i="1"/>
  <c r="O30" i="1"/>
  <c r="E31" i="1"/>
  <c r="O31" i="1"/>
  <c r="E32" i="1"/>
  <c r="O32" i="1"/>
  <c r="E33" i="1"/>
  <c r="O33" i="1"/>
  <c r="E14" i="1"/>
  <c r="E13" i="1"/>
  <c r="O13" i="1"/>
  <c r="E12" i="1"/>
  <c r="O12" i="1"/>
  <c r="E11" i="1"/>
  <c r="O11" i="1"/>
  <c r="E10" i="1"/>
  <c r="O10" i="1"/>
  <c r="E9" i="1"/>
  <c r="O9" i="1"/>
  <c r="D11" i="1"/>
  <c r="O54" i="1"/>
  <c r="S18" i="1" s="1"/>
  <c r="J54" i="1"/>
  <c r="S17" i="1" s="1"/>
  <c r="M27" i="1"/>
  <c r="D27" i="1"/>
  <c r="D26" i="1"/>
  <c r="M28" i="1"/>
  <c r="D28" i="1"/>
  <c r="M33" i="1"/>
  <c r="D33" i="1"/>
  <c r="M32" i="1"/>
  <c r="D32" i="1"/>
  <c r="D31" i="1"/>
  <c r="D30" i="1"/>
  <c r="M29" i="1"/>
  <c r="D29" i="1"/>
  <c r="D25" i="1"/>
  <c r="D24" i="1"/>
  <c r="D23" i="1"/>
  <c r="D22" i="1"/>
  <c r="D21" i="1"/>
  <c r="D20" i="1"/>
  <c r="D18" i="1"/>
  <c r="D17" i="1"/>
  <c r="D16" i="1"/>
  <c r="D15" i="1"/>
  <c r="M14" i="1"/>
  <c r="D14" i="1"/>
  <c r="M13" i="1"/>
  <c r="D13" i="1"/>
  <c r="M12" i="1"/>
  <c r="D12" i="1"/>
  <c r="M10" i="1"/>
  <c r="D10" i="1"/>
  <c r="M9" i="1"/>
  <c r="D9" i="1"/>
  <c r="Q35" i="1"/>
  <c r="M34" i="1" l="1"/>
  <c r="S15" i="1" s="1"/>
  <c r="O34" i="1"/>
  <c r="S19" i="1" s="1"/>
  <c r="N34" i="1"/>
  <c r="S16" i="1" s="1"/>
  <c r="S20" i="1" l="1"/>
</calcChain>
</file>

<file path=xl/sharedStrings.xml><?xml version="1.0" encoding="utf-8"?>
<sst xmlns="http://schemas.openxmlformats.org/spreadsheetml/2006/main" count="67" uniqueCount="56">
  <si>
    <t>Zeitraum:</t>
  </si>
  <si>
    <t xml:space="preserve">bis  </t>
  </si>
  <si>
    <t>Name</t>
  </si>
  <si>
    <t>Funktion</t>
  </si>
  <si>
    <t>Wohnort</t>
  </si>
  <si>
    <t>Festlegungen:</t>
  </si>
  <si>
    <t>Konto</t>
  </si>
  <si>
    <t>Bank</t>
  </si>
  <si>
    <t>Spesen  &lt;     4 Stunden</t>
  </si>
  <si>
    <t>Datum</t>
  </si>
  <si>
    <t>Zeit von</t>
  </si>
  <si>
    <t>bis</t>
  </si>
  <si>
    <t>Grund / Anlaß</t>
  </si>
  <si>
    <t>Spesen</t>
  </si>
  <si>
    <t>€</t>
  </si>
  <si>
    <t>km-Geld je km</t>
  </si>
  <si>
    <t>Gesamtzusammenstellung</t>
  </si>
  <si>
    <t>Betrag</t>
  </si>
  <si>
    <t>Kilometergeld</t>
  </si>
  <si>
    <t>Gesamtkosten</t>
  </si>
  <si>
    <t>- Der Abrechnende bestätigt die Richtigkeit der Angaben.</t>
  </si>
  <si>
    <t>- Verpflichtungen, die sich aus dieser Abrechnung bei einer eventuellen</t>
  </si>
  <si>
    <t xml:space="preserve">   Steuer - und / oder Sozialversicherungspflicht ergeben, gehen zu</t>
  </si>
  <si>
    <t xml:space="preserve">   Lasten des Abrechnenden.</t>
  </si>
  <si>
    <t>- Achtung</t>
  </si>
  <si>
    <t>- Abrechnung muß mit original Unterschrift (keine E-Mail oder Faxe)</t>
  </si>
  <si>
    <t xml:space="preserve">  an den Vizepräsidenten Finanzen per Post geschickt oder</t>
  </si>
  <si>
    <t xml:space="preserve">  persönlich überreicht werden.</t>
  </si>
  <si>
    <t>Datum:</t>
  </si>
  <si>
    <t>Unterschrift Abrechnender</t>
  </si>
  <si>
    <t>Bezeichnung</t>
  </si>
  <si>
    <t>Genehmigung Präsident</t>
  </si>
  <si>
    <t>Richtigkeit, Nachrechnung Vizepäsident Finanzen</t>
  </si>
  <si>
    <t>Stand:</t>
  </si>
  <si>
    <t>Lehr- und Sportmaterial</t>
  </si>
  <si>
    <t>Wareneinkauf + Verpflegung</t>
  </si>
  <si>
    <t>Summe Wareneinkauf + Verpflegung</t>
  </si>
  <si>
    <t>Summe Lehr- und Sportmaterial</t>
  </si>
  <si>
    <t>Lehrmaterial</t>
  </si>
  <si>
    <t>Wareneinkauf</t>
  </si>
  <si>
    <t>Art</t>
  </si>
  <si>
    <t>Honorar</t>
  </si>
  <si>
    <t>Fahrtkosten</t>
  </si>
  <si>
    <t>Honorar je Stunde</t>
  </si>
  <si>
    <r>
      <t xml:space="preserve">  Für </t>
    </r>
    <r>
      <rPr>
        <b/>
        <sz val="10"/>
        <rFont val="Times New Roman"/>
        <family val="1"/>
      </rPr>
      <t>Honorarabrechnungen</t>
    </r>
    <r>
      <rPr>
        <sz val="10"/>
        <rFont val="Times New Roman"/>
        <family val="1"/>
      </rPr>
      <t xml:space="preserve"> ist in der Spalte</t>
    </r>
    <r>
      <rPr>
        <b/>
        <sz val="10"/>
        <rFont val="Times New Roman"/>
        <family val="1"/>
      </rPr>
      <t xml:space="preserve"> Art</t>
    </r>
    <r>
      <rPr>
        <sz val="10"/>
        <rFont val="Times New Roman"/>
        <family val="1"/>
      </rPr>
      <t xml:space="preserve"> der Buchstabe </t>
    </r>
    <r>
      <rPr>
        <b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einzutragen</t>
    </r>
  </si>
  <si>
    <t>H</t>
  </si>
  <si>
    <t>Auswahltraining A-Jgd-m. Lemgo Volker-Zerbe-Halle</t>
  </si>
  <si>
    <t>Trainersitzung</t>
  </si>
  <si>
    <t>Summe km-Geld / Spesengeld / Honorar</t>
  </si>
  <si>
    <r>
      <t xml:space="preserve"> Abrechnung von Aus- und Fortbildung der SR-Anwärter, Z/S, Trainer, sonstige                                                       </t>
    </r>
    <r>
      <rPr>
        <b/>
        <sz val="11"/>
        <rFont val="Times New Roman"/>
        <family val="1"/>
      </rPr>
      <t>Zweckbetrieb Sport (Umsatzsteuer frei)</t>
    </r>
  </si>
  <si>
    <t>BLZ</t>
  </si>
  <si>
    <t>IBAN:</t>
  </si>
  <si>
    <t>Konto-Nr.</t>
  </si>
  <si>
    <t>SWIFT-BIC:</t>
  </si>
  <si>
    <t>Spesen  4 -   8 Stunden</t>
  </si>
  <si>
    <t>Spesen   &gt;   8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</si>
</sst>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-1]_-;\-* #,##0.00\ [$€-1]_-;_-* &quot;-&quot;??\ [$€-1]_-"/>
    <numFmt numFmtId="165" formatCode="_-[$€-2]\ * #,##0.00_-;\-[$€-2]\ * #,##0.00_-;_-[$€-2]\ * &quot;-&quot;??_-;_-@_-"/>
    <numFmt numFmtId="166" formatCode="#,##0.00\ &quot;€/km&quot;"/>
    <numFmt numFmtId="167" formatCode="#,##0\ &quot;km&quot;"/>
    <numFmt numFmtId="168" formatCode="#,##0.00\ [$€-1]"/>
    <numFmt numFmtId="169" formatCode="_-* #,##0.00\ [$€-1]_-;\-* #,##0.00\ [$€-1]_-;_-* &quot;-&quot;??\ [$€-1]_-;_-@_-"/>
    <numFmt numFmtId="170" formatCode="#,##0.00\ &quot;€&quot;"/>
  </numFmts>
  <fonts count="20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VAGRounded BT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u/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VAGRounded BT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10" fillId="0" borderId="12" xfId="0" applyFont="1" applyBorder="1" applyAlignment="1">
      <alignment horizontal="center"/>
    </xf>
    <xf numFmtId="167" fontId="7" fillId="0" borderId="13" xfId="0" applyNumberFormat="1" applyFont="1" applyFill="1" applyBorder="1" applyAlignment="1">
      <alignment vertical="center"/>
    </xf>
    <xf numFmtId="20" fontId="7" fillId="0" borderId="13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164" fontId="7" fillId="0" borderId="19" xfId="1" applyFont="1" applyFill="1" applyBorder="1" applyAlignment="1">
      <alignment vertical="center"/>
    </xf>
    <xf numFmtId="164" fontId="4" fillId="2" borderId="20" xfId="1" applyFont="1" applyFill="1" applyBorder="1" applyAlignment="1">
      <alignment vertical="center"/>
    </xf>
    <xf numFmtId="169" fontId="4" fillId="2" borderId="2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/>
    </xf>
    <xf numFmtId="0" fontId="18" fillId="2" borderId="26" xfId="0" applyFont="1" applyFill="1" applyBorder="1" applyAlignment="1">
      <alignment vertical="center"/>
    </xf>
    <xf numFmtId="4" fontId="2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165" fontId="2" fillId="2" borderId="29" xfId="1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0" fontId="11" fillId="2" borderId="30" xfId="0" applyNumberFormat="1" applyFont="1" applyFill="1" applyBorder="1"/>
    <xf numFmtId="170" fontId="11" fillId="2" borderId="31" xfId="0" applyNumberFormat="1" applyFont="1" applyFill="1" applyBorder="1"/>
    <xf numFmtId="170" fontId="11" fillId="2" borderId="32" xfId="0" applyNumberFormat="1" applyFont="1" applyFill="1" applyBorder="1"/>
    <xf numFmtId="170" fontId="11" fillId="2" borderId="33" xfId="0" applyNumberFormat="1" applyFont="1" applyFill="1" applyBorder="1"/>
    <xf numFmtId="0" fontId="7" fillId="2" borderId="3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164" fontId="4" fillId="2" borderId="30" xfId="1" applyFont="1" applyFill="1" applyBorder="1"/>
    <xf numFmtId="2" fontId="0" fillId="2" borderId="36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64" fontId="4" fillId="2" borderId="37" xfId="1" applyFont="1" applyFill="1" applyBorder="1"/>
    <xf numFmtId="164" fontId="4" fillId="2" borderId="38" xfId="1" applyFont="1" applyFill="1" applyBorder="1"/>
    <xf numFmtId="14" fontId="7" fillId="2" borderId="39" xfId="0" applyNumberFormat="1" applyFont="1" applyFill="1" applyBorder="1" applyAlignment="1">
      <alignment horizontal="center" vertical="center"/>
    </xf>
    <xf numFmtId="20" fontId="7" fillId="2" borderId="40" xfId="0" applyNumberFormat="1" applyFont="1" applyFill="1" applyBorder="1" applyAlignment="1">
      <alignment horizontal="center" vertical="center"/>
    </xf>
    <xf numFmtId="20" fontId="7" fillId="2" borderId="4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167" fontId="7" fillId="2" borderId="40" xfId="0" applyNumberFormat="1" applyFont="1" applyFill="1" applyBorder="1" applyAlignment="1">
      <alignment vertical="center"/>
    </xf>
    <xf numFmtId="14" fontId="7" fillId="2" borderId="43" xfId="0" applyNumberFormat="1" applyFont="1" applyFill="1" applyBorder="1" applyAlignment="1">
      <alignment horizontal="center" vertical="center"/>
    </xf>
    <xf numFmtId="20" fontId="7" fillId="2" borderId="13" xfId="0" applyNumberFormat="1" applyFont="1" applyFill="1" applyBorder="1" applyAlignment="1">
      <alignment horizontal="center" vertical="center"/>
    </xf>
    <xf numFmtId="20" fontId="7" fillId="2" borderId="1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167" fontId="7" fillId="2" borderId="1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18" xfId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20" fontId="7" fillId="0" borderId="43" xfId="0" applyNumberFormat="1" applyFont="1" applyFill="1" applyBorder="1" applyAlignment="1">
      <alignment horizontal="center" vertical="center"/>
    </xf>
    <xf numFmtId="164" fontId="7" fillId="0" borderId="44" xfId="1" applyFont="1" applyFill="1" applyBorder="1" applyAlignment="1">
      <alignment vertical="center"/>
    </xf>
    <xf numFmtId="164" fontId="7" fillId="0" borderId="45" xfId="1" applyFont="1" applyFill="1" applyBorder="1" applyAlignment="1">
      <alignment vertical="center"/>
    </xf>
    <xf numFmtId="164" fontId="7" fillId="0" borderId="46" xfId="1" applyFont="1" applyFill="1" applyBorder="1" applyAlignment="1">
      <alignment vertical="center"/>
    </xf>
    <xf numFmtId="164" fontId="7" fillId="0" borderId="37" xfId="1" applyFont="1" applyFill="1" applyBorder="1" applyAlignment="1">
      <alignment vertical="center"/>
    </xf>
    <xf numFmtId="164" fontId="7" fillId="0" borderId="38" xfId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56" xfId="0" applyFont="1" applyFill="1" applyBorder="1" applyAlignment="1">
      <alignment horizontal="left" vertical="center"/>
    </xf>
    <xf numFmtId="0" fontId="13" fillId="2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left" vertical="center"/>
    </xf>
    <xf numFmtId="0" fontId="4" fillId="2" borderId="66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168" fontId="7" fillId="0" borderId="70" xfId="0" applyNumberFormat="1" applyFont="1" applyFill="1" applyBorder="1" applyAlignment="1">
      <alignment horizontal="left" vertical="center"/>
    </xf>
    <xf numFmtId="168" fontId="7" fillId="0" borderId="12" xfId="0" applyNumberFormat="1" applyFont="1" applyFill="1" applyBorder="1" applyAlignment="1">
      <alignment horizontal="left" vertical="center"/>
    </xf>
    <xf numFmtId="168" fontId="7" fillId="0" borderId="30" xfId="0" applyNumberFormat="1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69" xfId="0" applyFill="1" applyBorder="1" applyAlignment="1">
      <alignment vertical="center"/>
    </xf>
    <xf numFmtId="14" fontId="7" fillId="5" borderId="17" xfId="0" applyNumberFormat="1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69" xfId="0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69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69" xfId="0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4" fillId="2" borderId="74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7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  <xf numFmtId="0" fontId="7" fillId="2" borderId="77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78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left" vertical="center"/>
    </xf>
    <xf numFmtId="0" fontId="7" fillId="2" borderId="7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81" xfId="0" applyFont="1" applyFill="1" applyBorder="1" applyAlignment="1">
      <alignment horizontal="left" vertical="center"/>
    </xf>
    <xf numFmtId="168" fontId="7" fillId="0" borderId="82" xfId="0" applyNumberFormat="1" applyFont="1" applyFill="1" applyBorder="1" applyAlignment="1">
      <alignment horizontal="left" vertical="center"/>
    </xf>
    <xf numFmtId="168" fontId="7" fillId="0" borderId="59" xfId="0" applyNumberFormat="1" applyFont="1" applyFill="1" applyBorder="1" applyAlignment="1">
      <alignment horizontal="left" vertical="center"/>
    </xf>
    <xf numFmtId="168" fontId="7" fillId="0" borderId="83" xfId="0" applyNumberFormat="1" applyFont="1" applyFill="1" applyBorder="1" applyAlignment="1">
      <alignment horizontal="left"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80" xfId="0" applyNumberFormat="1" applyFont="1" applyBorder="1" applyAlignment="1">
      <alignment horizontal="center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6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168" fontId="7" fillId="0" borderId="85" xfId="0" applyNumberFormat="1" applyFont="1" applyFill="1" applyBorder="1" applyAlignment="1">
      <alignment horizontal="left" vertical="center"/>
    </xf>
    <xf numFmtId="168" fontId="7" fillId="0" borderId="86" xfId="0" applyNumberFormat="1" applyFont="1" applyFill="1" applyBorder="1" applyAlignment="1">
      <alignment horizontal="left" vertical="center"/>
    </xf>
    <xf numFmtId="168" fontId="7" fillId="0" borderId="31" xfId="0" applyNumberFormat="1" applyFont="1" applyFill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5" fillId="0" borderId="80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2</xdr:col>
      <xdr:colOff>142875</xdr:colOff>
      <xdr:row>0</xdr:row>
      <xdr:rowOff>476250</xdr:rowOff>
    </xdr:to>
    <xdr:pic>
      <xdr:nvPicPr>
        <xdr:cNvPr id="1055" name="Picture 1" descr="handball-in-lip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Normal="100" zoomScalePageLayoutView="55" workbookViewId="0">
      <selection activeCell="G20" sqref="G20:J20"/>
    </sheetView>
  </sheetViews>
  <sheetFormatPr baseColWidth="10" defaultRowHeight="15"/>
  <cols>
    <col min="4" max="5" width="11.42578125" hidden="1" customWidth="1"/>
    <col min="6" max="6" width="5.28515625" customWidth="1"/>
    <col min="9" max="9" width="11.5703125" bestFit="1" customWidth="1"/>
    <col min="11" max="11" width="12.140625" bestFit="1" customWidth="1"/>
    <col min="12" max="12" width="12" bestFit="1" customWidth="1"/>
    <col min="13" max="13" width="13.5703125" customWidth="1"/>
    <col min="14" max="14" width="12.140625" customWidth="1"/>
    <col min="15" max="15" width="11.7109375" customWidth="1"/>
    <col min="16" max="16" width="14" customWidth="1"/>
    <col min="17" max="17" width="19" customWidth="1"/>
    <col min="18" max="18" width="12.140625" customWidth="1"/>
    <col min="19" max="19" width="18" customWidth="1"/>
  </cols>
  <sheetData>
    <row r="1" spans="1:19" ht="39" customHeight="1" thickTop="1" thickBot="1">
      <c r="A1" s="27"/>
      <c r="B1" s="28"/>
      <c r="C1" s="76"/>
      <c r="D1" s="28"/>
      <c r="E1" s="28"/>
      <c r="F1" s="204" t="s">
        <v>49</v>
      </c>
      <c r="G1" s="204"/>
      <c r="H1" s="204"/>
      <c r="I1" s="204"/>
      <c r="J1" s="204"/>
      <c r="K1" s="204"/>
      <c r="L1" s="204"/>
      <c r="M1" s="204"/>
      <c r="N1" s="204"/>
      <c r="O1" s="205"/>
      <c r="P1" s="1" t="s">
        <v>0</v>
      </c>
      <c r="Q1" s="31"/>
      <c r="R1" s="2" t="s">
        <v>1</v>
      </c>
      <c r="S1" s="3"/>
    </row>
    <row r="2" spans="1:19" ht="15.75" customHeight="1">
      <c r="A2" s="4" t="s">
        <v>2</v>
      </c>
      <c r="B2" s="185"/>
      <c r="C2" s="185"/>
      <c r="D2" s="185"/>
      <c r="E2" s="185"/>
      <c r="F2" s="185"/>
      <c r="G2" s="186"/>
      <c r="H2" s="5" t="s">
        <v>3</v>
      </c>
      <c r="I2" s="185"/>
      <c r="J2" s="187"/>
      <c r="K2" s="6" t="s">
        <v>4</v>
      </c>
      <c r="L2" s="191"/>
      <c r="M2" s="191"/>
      <c r="N2" s="191"/>
      <c r="O2" s="192"/>
      <c r="P2" s="195" t="s">
        <v>5</v>
      </c>
      <c r="Q2" s="196"/>
      <c r="R2" s="196"/>
      <c r="S2" s="7" t="s">
        <v>33</v>
      </c>
    </row>
    <row r="3" spans="1:19" ht="15.75" customHeight="1" thickBot="1">
      <c r="A3" s="78" t="s">
        <v>50</v>
      </c>
      <c r="B3" s="188"/>
      <c r="C3" s="188"/>
      <c r="D3" s="188"/>
      <c r="E3" s="188"/>
      <c r="F3" s="188"/>
      <c r="G3" s="189"/>
      <c r="H3" s="80" t="s">
        <v>52</v>
      </c>
      <c r="I3" s="188"/>
      <c r="J3" s="190"/>
      <c r="K3" s="80" t="s">
        <v>7</v>
      </c>
      <c r="L3" s="175"/>
      <c r="M3" s="175"/>
      <c r="N3" s="175"/>
      <c r="O3" s="176"/>
      <c r="P3" s="197"/>
      <c r="Q3" s="198"/>
      <c r="R3" s="198"/>
      <c r="S3" s="29">
        <v>44446</v>
      </c>
    </row>
    <row r="4" spans="1:19" ht="15.75" customHeight="1" thickBot="1">
      <c r="A4" s="79" t="s">
        <v>51</v>
      </c>
      <c r="B4" s="193" t="str">
        <f>LEFT(IBAN,4) &amp; " "&amp; MID(IBAN,5,4) &amp; " " &amp; MID(IBAN,9,4) &amp; " " &amp; MID(IBAN,13,4) &amp; " " &amp; MID(IBAN,17,4) &amp; " " &amp; MID(IBAN,21,2)</f>
        <v xml:space="preserve">     </v>
      </c>
      <c r="C4" s="193"/>
      <c r="D4" s="193"/>
      <c r="E4" s="193"/>
      <c r="F4" s="193"/>
      <c r="G4" s="194"/>
      <c r="H4" s="81" t="s">
        <v>53</v>
      </c>
      <c r="I4" s="88"/>
      <c r="J4" s="210"/>
      <c r="K4" s="82"/>
      <c r="L4" s="83"/>
      <c r="M4" s="83"/>
      <c r="N4" s="83"/>
      <c r="O4" s="84"/>
      <c r="P4" s="39"/>
      <c r="Q4" s="40"/>
      <c r="R4" s="40"/>
      <c r="S4" s="29"/>
    </row>
    <row r="5" spans="1:19" ht="15.75" hidden="1" customHeight="1" thickBot="1">
      <c r="A5" s="38" t="s">
        <v>51</v>
      </c>
      <c r="B5" s="209" t="str">
        <f>IF(AND(BLZ&lt;&gt;"",KNR&lt;&gt;""),"DE"&amp;TEXT((98-MOD((62*(1+MOD(BLZ,97))+27*MOD(KNR,97)),97)),"00")&amp;BLZ&amp;TEXT(KNR,"0000000000"),"")</f>
        <v/>
      </c>
      <c r="C5" s="209"/>
      <c r="D5" s="209"/>
      <c r="E5" s="209"/>
      <c r="F5" s="209"/>
      <c r="G5" s="209"/>
      <c r="H5" s="77"/>
      <c r="I5" s="88"/>
      <c r="J5" s="88"/>
      <c r="K5" s="82"/>
      <c r="L5" s="83"/>
      <c r="M5" s="83"/>
      <c r="N5" s="83"/>
      <c r="O5" s="84"/>
      <c r="P5" s="39"/>
      <c r="Q5" s="40"/>
      <c r="R5" s="40"/>
      <c r="S5" s="29"/>
    </row>
    <row r="6" spans="1:19" ht="15.75" customHeight="1" thickBot="1">
      <c r="A6" s="9" t="s">
        <v>9</v>
      </c>
      <c r="B6" s="10" t="s">
        <v>10</v>
      </c>
      <c r="C6" s="11" t="s">
        <v>11</v>
      </c>
      <c r="D6" s="11"/>
      <c r="E6" s="11"/>
      <c r="F6" s="11" t="s">
        <v>40</v>
      </c>
      <c r="G6" s="166" t="s">
        <v>12</v>
      </c>
      <c r="H6" s="167"/>
      <c r="I6" s="167"/>
      <c r="J6" s="168"/>
      <c r="K6" s="12">
        <v>0.3</v>
      </c>
      <c r="L6" s="12">
        <v>0.05</v>
      </c>
      <c r="M6" s="13" t="s">
        <v>42</v>
      </c>
      <c r="N6" s="10" t="s">
        <v>13</v>
      </c>
      <c r="O6" s="67" t="s">
        <v>41</v>
      </c>
      <c r="P6" s="163" t="s">
        <v>8</v>
      </c>
      <c r="Q6" s="164"/>
      <c r="R6" s="165"/>
      <c r="S6" s="37">
        <v>20</v>
      </c>
    </row>
    <row r="7" spans="1:19" ht="15.75" customHeight="1">
      <c r="A7" s="56">
        <v>40921</v>
      </c>
      <c r="B7" s="57">
        <v>0.58333333333333304</v>
      </c>
      <c r="C7" s="58">
        <v>0.66666666666666696</v>
      </c>
      <c r="D7" s="59">
        <f>C7-B7</f>
        <v>8.3333333333333898E-2</v>
      </c>
      <c r="E7" s="51">
        <f>SUM(C7-B7)*24</f>
        <v>2</v>
      </c>
      <c r="F7" s="60" t="s">
        <v>45</v>
      </c>
      <c r="G7" s="169" t="s">
        <v>46</v>
      </c>
      <c r="H7" s="170"/>
      <c r="I7" s="170"/>
      <c r="J7" s="171"/>
      <c r="K7" s="61">
        <v>30</v>
      </c>
      <c r="L7" s="66"/>
      <c r="M7" s="41">
        <f t="shared" ref="M7:M33" si="0">IF(OR(K7&lt;&gt;"",L7&lt;&gt;""),SUM(K7*Kostenfahrer,L7*Kostenbeifahrer),"")</f>
        <v>9</v>
      </c>
      <c r="N7" s="54" t="str">
        <f>IF($F7="H","",IF(D7&gt;0.334,($S$8),IF(D7&gt;0.167,($S$7),IF(D7&gt;0,($S$6),""))))</f>
        <v/>
      </c>
      <c r="O7" s="50">
        <f>IF($F7="H",$E7*$S$11,"")</f>
        <v>24</v>
      </c>
      <c r="P7" s="85" t="s">
        <v>54</v>
      </c>
      <c r="Q7" s="86"/>
      <c r="R7" s="87"/>
      <c r="S7" s="37">
        <v>25</v>
      </c>
    </row>
    <row r="8" spans="1:19" ht="15.75" customHeight="1">
      <c r="A8" s="62">
        <v>40928</v>
      </c>
      <c r="B8" s="63">
        <v>0.58333333333333304</v>
      </c>
      <c r="C8" s="64">
        <v>0.875</v>
      </c>
      <c r="D8" s="65">
        <f>C8-B8</f>
        <v>0.29166666666666702</v>
      </c>
      <c r="E8" s="52">
        <f>SUM(C8-B8)*24</f>
        <v>7</v>
      </c>
      <c r="F8" s="48"/>
      <c r="G8" s="172" t="s">
        <v>47</v>
      </c>
      <c r="H8" s="173"/>
      <c r="I8" s="173"/>
      <c r="J8" s="174"/>
      <c r="K8" s="66">
        <v>30</v>
      </c>
      <c r="L8" s="66">
        <v>10</v>
      </c>
      <c r="M8" s="41">
        <f t="shared" si="0"/>
        <v>9.5</v>
      </c>
      <c r="N8" s="54">
        <f>IF($F8="H","",IF(D8&gt;0.334,($S$8),IF(D8&gt;0.167,($S$7),IF(D8&gt;0,($S$6),""))))</f>
        <v>25</v>
      </c>
      <c r="O8" s="50" t="str">
        <f>IF($F8="H",$E8*$S$11,"")</f>
        <v/>
      </c>
      <c r="P8" s="85" t="s">
        <v>55</v>
      </c>
      <c r="Q8" s="86"/>
      <c r="R8" s="87"/>
      <c r="S8" s="37">
        <v>30</v>
      </c>
    </row>
    <row r="9" spans="1:19" ht="15.75">
      <c r="A9" s="70"/>
      <c r="B9" s="16"/>
      <c r="C9" s="17"/>
      <c r="D9" s="14">
        <f t="shared" ref="D9:D33" si="1">C9-B9</f>
        <v>0</v>
      </c>
      <c r="E9" s="53">
        <f t="shared" ref="E9:E33" si="2">SUM(C9-B9)*24</f>
        <v>0</v>
      </c>
      <c r="F9" s="48"/>
      <c r="G9" s="89"/>
      <c r="H9" s="90"/>
      <c r="I9" s="90"/>
      <c r="J9" s="91"/>
      <c r="K9" s="15"/>
      <c r="L9" s="15"/>
      <c r="M9" s="41" t="str">
        <f t="shared" si="0"/>
        <v/>
      </c>
      <c r="N9" s="54" t="str">
        <f t="shared" ref="N9:N33" si="3">IF($F9="H","",IF(D9&gt;0.334,($S$8),IF(D9&gt;0.167,($S$7),IF(D9&gt;0,($S$6),""))))</f>
        <v/>
      </c>
      <c r="O9" s="54" t="str">
        <f t="shared" ref="O9:O33" si="4">IF($F9="H",$E9*$S$11,"")</f>
        <v/>
      </c>
      <c r="P9" s="32"/>
      <c r="Q9" s="33"/>
      <c r="R9" s="34"/>
      <c r="S9" s="37"/>
    </row>
    <row r="10" spans="1:19" ht="15.75" customHeight="1">
      <c r="A10" s="70"/>
      <c r="B10" s="16"/>
      <c r="C10" s="17"/>
      <c r="D10" s="14">
        <f t="shared" si="1"/>
        <v>0</v>
      </c>
      <c r="E10" s="53">
        <f t="shared" si="2"/>
        <v>0</v>
      </c>
      <c r="F10" s="48"/>
      <c r="G10" s="89"/>
      <c r="H10" s="90"/>
      <c r="I10" s="90"/>
      <c r="J10" s="91"/>
      <c r="K10" s="15"/>
      <c r="L10" s="15"/>
      <c r="M10" s="41" t="str">
        <f t="shared" si="0"/>
        <v/>
      </c>
      <c r="N10" s="54" t="str">
        <f t="shared" si="3"/>
        <v/>
      </c>
      <c r="O10" s="54" t="str">
        <f t="shared" si="4"/>
        <v/>
      </c>
      <c r="P10" s="32"/>
      <c r="Q10" s="33"/>
      <c r="R10" s="34"/>
      <c r="S10" s="37"/>
    </row>
    <row r="11" spans="1:19" ht="15.75">
      <c r="A11" s="70"/>
      <c r="B11" s="16"/>
      <c r="C11" s="17"/>
      <c r="D11" s="14">
        <f t="shared" si="1"/>
        <v>0</v>
      </c>
      <c r="E11" s="53">
        <f t="shared" si="2"/>
        <v>0</v>
      </c>
      <c r="F11" s="48"/>
      <c r="G11" s="203"/>
      <c r="H11" s="99"/>
      <c r="I11" s="99"/>
      <c r="J11" s="100"/>
      <c r="K11" s="15"/>
      <c r="L11" s="15"/>
      <c r="M11" s="41" t="str">
        <f t="shared" si="0"/>
        <v/>
      </c>
      <c r="N11" s="54" t="str">
        <f t="shared" si="3"/>
        <v/>
      </c>
      <c r="O11" s="54" t="str">
        <f t="shared" si="4"/>
        <v/>
      </c>
      <c r="P11" s="32" t="s">
        <v>43</v>
      </c>
      <c r="Q11" s="46"/>
      <c r="R11" s="47"/>
      <c r="S11" s="37">
        <v>12</v>
      </c>
    </row>
    <row r="12" spans="1:19" ht="16.5" thickBot="1">
      <c r="A12" s="70"/>
      <c r="B12" s="16"/>
      <c r="C12" s="17"/>
      <c r="D12" s="14">
        <f t="shared" si="1"/>
        <v>0</v>
      </c>
      <c r="E12" s="53">
        <f t="shared" si="2"/>
        <v>0</v>
      </c>
      <c r="F12" s="48"/>
      <c r="G12" s="89"/>
      <c r="H12" s="90"/>
      <c r="I12" s="90"/>
      <c r="J12" s="91"/>
      <c r="K12" s="15"/>
      <c r="L12" s="15"/>
      <c r="M12" s="41" t="str">
        <f t="shared" si="0"/>
        <v/>
      </c>
      <c r="N12" s="54" t="str">
        <f t="shared" si="3"/>
        <v/>
      </c>
      <c r="O12" s="54" t="str">
        <f t="shared" si="4"/>
        <v/>
      </c>
      <c r="P12" s="32" t="s">
        <v>15</v>
      </c>
      <c r="Q12" s="33"/>
      <c r="R12" s="34"/>
      <c r="S12" s="37">
        <v>0.3</v>
      </c>
    </row>
    <row r="13" spans="1:19">
      <c r="A13" s="70"/>
      <c r="B13" s="16"/>
      <c r="C13" s="17"/>
      <c r="D13" s="14">
        <f t="shared" si="1"/>
        <v>0</v>
      </c>
      <c r="E13" s="53">
        <f t="shared" si="2"/>
        <v>0</v>
      </c>
      <c r="F13" s="48"/>
      <c r="G13" s="89"/>
      <c r="H13" s="90"/>
      <c r="I13" s="90"/>
      <c r="J13" s="91"/>
      <c r="K13" s="15"/>
      <c r="L13" s="15"/>
      <c r="M13" s="41" t="str">
        <f t="shared" si="0"/>
        <v/>
      </c>
      <c r="N13" s="54" t="str">
        <f t="shared" si="3"/>
        <v/>
      </c>
      <c r="O13" s="54" t="str">
        <f t="shared" si="4"/>
        <v/>
      </c>
      <c r="P13" s="199" t="s">
        <v>16</v>
      </c>
      <c r="Q13" s="159"/>
      <c r="R13" s="159"/>
      <c r="S13" s="160"/>
    </row>
    <row r="14" spans="1:19">
      <c r="A14" s="70"/>
      <c r="B14" s="16"/>
      <c r="C14" s="17"/>
      <c r="D14" s="14">
        <f t="shared" si="1"/>
        <v>0</v>
      </c>
      <c r="E14" s="53">
        <f t="shared" si="2"/>
        <v>0</v>
      </c>
      <c r="F14" s="48"/>
      <c r="G14" s="89"/>
      <c r="H14" s="90"/>
      <c r="I14" s="90"/>
      <c r="J14" s="91"/>
      <c r="K14" s="15"/>
      <c r="L14" s="15"/>
      <c r="M14" s="41" t="str">
        <f t="shared" si="0"/>
        <v/>
      </c>
      <c r="N14" s="54" t="str">
        <f t="shared" si="3"/>
        <v/>
      </c>
      <c r="O14" s="54" t="str">
        <f t="shared" si="4"/>
        <v/>
      </c>
      <c r="P14" s="6"/>
      <c r="Q14" s="18" t="s">
        <v>6</v>
      </c>
      <c r="R14" s="161" t="s">
        <v>17</v>
      </c>
      <c r="S14" s="162"/>
    </row>
    <row r="15" spans="1:19" ht="15.75">
      <c r="A15" s="70"/>
      <c r="B15" s="16"/>
      <c r="C15" s="17"/>
      <c r="D15" s="14">
        <f t="shared" si="1"/>
        <v>0</v>
      </c>
      <c r="E15" s="53">
        <f t="shared" si="2"/>
        <v>0</v>
      </c>
      <c r="F15" s="48"/>
      <c r="G15" s="89"/>
      <c r="H15" s="90"/>
      <c r="I15" s="90"/>
      <c r="J15" s="91"/>
      <c r="K15" s="15"/>
      <c r="L15" s="15"/>
      <c r="M15" s="41" t="str">
        <f t="shared" ref="M15:M26" si="5">IF(OR(K15&lt;&gt;"",L15&lt;&gt;""),SUM(K15*Kostenfahrer,L15*Kostenbeifahrer),"")</f>
        <v/>
      </c>
      <c r="N15" s="54" t="str">
        <f t="shared" si="3"/>
        <v/>
      </c>
      <c r="O15" s="54" t="str">
        <f t="shared" si="4"/>
        <v/>
      </c>
      <c r="P15" s="6" t="s">
        <v>18</v>
      </c>
      <c r="Q15" s="18">
        <v>5876</v>
      </c>
      <c r="R15" s="68" t="s">
        <v>14</v>
      </c>
      <c r="S15" s="35">
        <f>TRANSPOSE(M34)</f>
        <v>0</v>
      </c>
    </row>
    <row r="16" spans="1:19" ht="15.75">
      <c r="A16" s="70"/>
      <c r="B16" s="16"/>
      <c r="C16" s="17"/>
      <c r="D16" s="14">
        <f t="shared" si="1"/>
        <v>0</v>
      </c>
      <c r="E16" s="53">
        <f t="shared" si="2"/>
        <v>0</v>
      </c>
      <c r="F16" s="48"/>
      <c r="G16" s="89"/>
      <c r="H16" s="90"/>
      <c r="I16" s="90"/>
      <c r="J16" s="91"/>
      <c r="K16" s="15"/>
      <c r="L16" s="15"/>
      <c r="M16" s="41" t="str">
        <f t="shared" si="5"/>
        <v/>
      </c>
      <c r="N16" s="54" t="str">
        <f t="shared" si="3"/>
        <v/>
      </c>
      <c r="O16" s="54" t="str">
        <f t="shared" si="4"/>
        <v/>
      </c>
      <c r="P16" s="6" t="s">
        <v>13</v>
      </c>
      <c r="Q16" s="18">
        <v>5820</v>
      </c>
      <c r="R16" s="68" t="s">
        <v>14</v>
      </c>
      <c r="S16" s="35">
        <f>TRANSPOSE(N34)</f>
        <v>0</v>
      </c>
    </row>
    <row r="17" spans="1:19" ht="15.75">
      <c r="A17" s="70"/>
      <c r="B17" s="16"/>
      <c r="C17" s="17"/>
      <c r="D17" s="14">
        <f t="shared" si="1"/>
        <v>0</v>
      </c>
      <c r="E17" s="53">
        <f t="shared" si="2"/>
        <v>0</v>
      </c>
      <c r="F17" s="48"/>
      <c r="G17" s="89"/>
      <c r="H17" s="90"/>
      <c r="I17" s="90"/>
      <c r="J17" s="91"/>
      <c r="K17" s="15"/>
      <c r="L17" s="15"/>
      <c r="M17" s="41" t="str">
        <f t="shared" si="5"/>
        <v/>
      </c>
      <c r="N17" s="54" t="str">
        <f t="shared" si="3"/>
        <v/>
      </c>
      <c r="O17" s="54" t="str">
        <f t="shared" si="4"/>
        <v/>
      </c>
      <c r="P17" s="6" t="s">
        <v>38</v>
      </c>
      <c r="Q17" s="18">
        <v>5878</v>
      </c>
      <c r="R17" s="68" t="s">
        <v>14</v>
      </c>
      <c r="S17" s="35">
        <f>TRANSPOSE(J54)</f>
        <v>0</v>
      </c>
    </row>
    <row r="18" spans="1:19" ht="15.75" customHeight="1">
      <c r="A18" s="70"/>
      <c r="B18" s="16"/>
      <c r="C18" s="17"/>
      <c r="D18" s="14">
        <f t="shared" si="1"/>
        <v>0</v>
      </c>
      <c r="E18" s="53">
        <f t="shared" si="2"/>
        <v>0</v>
      </c>
      <c r="F18" s="48"/>
      <c r="G18" s="89"/>
      <c r="H18" s="90"/>
      <c r="I18" s="90"/>
      <c r="J18" s="91"/>
      <c r="K18" s="15"/>
      <c r="L18" s="15"/>
      <c r="M18" s="41" t="str">
        <f t="shared" si="5"/>
        <v/>
      </c>
      <c r="N18" s="54" t="str">
        <f t="shared" si="3"/>
        <v/>
      </c>
      <c r="O18" s="54" t="str">
        <f t="shared" si="4"/>
        <v/>
      </c>
      <c r="P18" s="6" t="s">
        <v>39</v>
      </c>
      <c r="Q18" s="18">
        <v>8150</v>
      </c>
      <c r="R18" s="68" t="s">
        <v>14</v>
      </c>
      <c r="S18" s="35">
        <f>TRANSPOSE(O54)</f>
        <v>0</v>
      </c>
    </row>
    <row r="19" spans="1:19" ht="15.75" customHeight="1">
      <c r="A19" s="70"/>
      <c r="B19" s="16"/>
      <c r="C19" s="17"/>
      <c r="D19" s="14">
        <f>C19-B19</f>
        <v>0</v>
      </c>
      <c r="E19" s="53">
        <f>SUM(C19-B19)*24</f>
        <v>0</v>
      </c>
      <c r="F19" s="48"/>
      <c r="G19" s="203"/>
      <c r="H19" s="99"/>
      <c r="I19" s="99"/>
      <c r="J19" s="100"/>
      <c r="K19" s="15"/>
      <c r="L19" s="15"/>
      <c r="M19" s="41" t="str">
        <f t="shared" si="5"/>
        <v/>
      </c>
      <c r="N19" s="54" t="str">
        <f t="shared" si="3"/>
        <v/>
      </c>
      <c r="O19" s="54" t="str">
        <f t="shared" si="4"/>
        <v/>
      </c>
      <c r="P19" s="6" t="s">
        <v>41</v>
      </c>
      <c r="Q19" s="18"/>
      <c r="R19" s="68" t="s">
        <v>14</v>
      </c>
      <c r="S19" s="35">
        <f>TRANSPOSE(O34)</f>
        <v>0</v>
      </c>
    </row>
    <row r="20" spans="1:19" ht="15.75" customHeight="1" thickBot="1">
      <c r="A20" s="70"/>
      <c r="B20" s="16"/>
      <c r="C20" s="17"/>
      <c r="D20" s="14">
        <f t="shared" si="1"/>
        <v>0</v>
      </c>
      <c r="E20" s="53">
        <f t="shared" si="2"/>
        <v>0</v>
      </c>
      <c r="F20" s="48"/>
      <c r="G20" s="89"/>
      <c r="H20" s="90"/>
      <c r="I20" s="90"/>
      <c r="J20" s="91"/>
      <c r="K20" s="15"/>
      <c r="L20" s="15"/>
      <c r="M20" s="41" t="str">
        <f t="shared" si="5"/>
        <v/>
      </c>
      <c r="N20" s="54" t="str">
        <f t="shared" si="3"/>
        <v/>
      </c>
      <c r="O20" s="54" t="str">
        <f t="shared" si="4"/>
        <v/>
      </c>
      <c r="P20" s="19" t="s">
        <v>19</v>
      </c>
      <c r="Q20" s="20"/>
      <c r="R20" s="69" t="s">
        <v>14</v>
      </c>
      <c r="S20" s="36">
        <f>SUM(S15:S19)</f>
        <v>0</v>
      </c>
    </row>
    <row r="21" spans="1:19" ht="15.75">
      <c r="A21" s="70"/>
      <c r="B21" s="16"/>
      <c r="C21" s="17"/>
      <c r="D21" s="14">
        <f t="shared" si="1"/>
        <v>0</v>
      </c>
      <c r="E21" s="53">
        <f t="shared" si="2"/>
        <v>0</v>
      </c>
      <c r="F21" s="48"/>
      <c r="G21" s="89"/>
      <c r="H21" s="90"/>
      <c r="I21" s="90"/>
      <c r="J21" s="91"/>
      <c r="K21" s="15"/>
      <c r="L21" s="15"/>
      <c r="M21" s="41" t="str">
        <f t="shared" si="5"/>
        <v/>
      </c>
      <c r="N21" s="54" t="str">
        <f t="shared" si="3"/>
        <v/>
      </c>
      <c r="O21" s="54" t="str">
        <f t="shared" si="4"/>
        <v/>
      </c>
      <c r="P21" s="158"/>
      <c r="Q21" s="159"/>
      <c r="R21" s="159"/>
      <c r="S21" s="160"/>
    </row>
    <row r="22" spans="1:19">
      <c r="A22" s="70"/>
      <c r="B22" s="16"/>
      <c r="C22" s="17"/>
      <c r="D22" s="14">
        <f t="shared" si="1"/>
        <v>0</v>
      </c>
      <c r="E22" s="53">
        <f t="shared" si="2"/>
        <v>0</v>
      </c>
      <c r="F22" s="48"/>
      <c r="G22" s="89"/>
      <c r="H22" s="90"/>
      <c r="I22" s="90"/>
      <c r="J22" s="91"/>
      <c r="K22" s="15"/>
      <c r="L22" s="15"/>
      <c r="M22" s="41" t="str">
        <f t="shared" si="5"/>
        <v/>
      </c>
      <c r="N22" s="54" t="str">
        <f t="shared" si="3"/>
        <v/>
      </c>
      <c r="O22" s="54" t="str">
        <f t="shared" si="4"/>
        <v/>
      </c>
      <c r="P22" s="157" t="s">
        <v>20</v>
      </c>
      <c r="Q22" s="146"/>
      <c r="R22" s="146"/>
      <c r="S22" s="147"/>
    </row>
    <row r="23" spans="1:19">
      <c r="A23" s="70"/>
      <c r="B23" s="16"/>
      <c r="C23" s="17"/>
      <c r="D23" s="14">
        <f t="shared" si="1"/>
        <v>0</v>
      </c>
      <c r="E23" s="53">
        <f t="shared" si="2"/>
        <v>0</v>
      </c>
      <c r="F23" s="48"/>
      <c r="G23" s="89"/>
      <c r="H23" s="90"/>
      <c r="I23" s="90"/>
      <c r="J23" s="91"/>
      <c r="K23" s="15"/>
      <c r="L23" s="15"/>
      <c r="M23" s="41" t="str">
        <f t="shared" si="5"/>
        <v/>
      </c>
      <c r="N23" s="54" t="str">
        <f t="shared" si="3"/>
        <v/>
      </c>
      <c r="O23" s="54" t="str">
        <f t="shared" si="4"/>
        <v/>
      </c>
      <c r="P23" s="157" t="s">
        <v>21</v>
      </c>
      <c r="Q23" s="146"/>
      <c r="R23" s="146"/>
      <c r="S23" s="147"/>
    </row>
    <row r="24" spans="1:19">
      <c r="A24" s="70"/>
      <c r="B24" s="16"/>
      <c r="C24" s="17"/>
      <c r="D24" s="14">
        <f t="shared" si="1"/>
        <v>0</v>
      </c>
      <c r="E24" s="53">
        <f t="shared" si="2"/>
        <v>0</v>
      </c>
      <c r="F24" s="48"/>
      <c r="G24" s="89"/>
      <c r="H24" s="90"/>
      <c r="I24" s="90"/>
      <c r="J24" s="91"/>
      <c r="K24" s="15"/>
      <c r="L24" s="15"/>
      <c r="M24" s="41" t="str">
        <f t="shared" si="5"/>
        <v/>
      </c>
      <c r="N24" s="54" t="str">
        <f t="shared" si="3"/>
        <v/>
      </c>
      <c r="O24" s="54" t="str">
        <f t="shared" si="4"/>
        <v/>
      </c>
      <c r="P24" s="157" t="s">
        <v>22</v>
      </c>
      <c r="Q24" s="146"/>
      <c r="R24" s="146"/>
      <c r="S24" s="147"/>
    </row>
    <row r="25" spans="1:19">
      <c r="A25" s="70"/>
      <c r="B25" s="16"/>
      <c r="C25" s="17"/>
      <c r="D25" s="14">
        <f t="shared" si="1"/>
        <v>0</v>
      </c>
      <c r="E25" s="53">
        <f t="shared" si="2"/>
        <v>0</v>
      </c>
      <c r="F25" s="48"/>
      <c r="G25" s="89"/>
      <c r="H25" s="90"/>
      <c r="I25" s="90"/>
      <c r="J25" s="91"/>
      <c r="K25" s="15"/>
      <c r="L25" s="15"/>
      <c r="M25" s="41" t="str">
        <f t="shared" si="5"/>
        <v/>
      </c>
      <c r="N25" s="54" t="str">
        <f t="shared" si="3"/>
        <v/>
      </c>
      <c r="O25" s="54" t="str">
        <f t="shared" si="4"/>
        <v/>
      </c>
      <c r="P25" s="157" t="s">
        <v>23</v>
      </c>
      <c r="Q25" s="146"/>
      <c r="R25" s="146"/>
      <c r="S25" s="147"/>
    </row>
    <row r="26" spans="1:19">
      <c r="A26" s="70"/>
      <c r="B26" s="16"/>
      <c r="C26" s="17"/>
      <c r="D26" s="14">
        <f t="shared" si="1"/>
        <v>0</v>
      </c>
      <c r="E26" s="53">
        <f t="shared" si="2"/>
        <v>0</v>
      </c>
      <c r="F26" s="48"/>
      <c r="G26" s="89"/>
      <c r="H26" s="90"/>
      <c r="I26" s="90"/>
      <c r="J26" s="91"/>
      <c r="K26" s="15"/>
      <c r="L26" s="15"/>
      <c r="M26" s="41" t="str">
        <f t="shared" si="5"/>
        <v/>
      </c>
      <c r="N26" s="54" t="str">
        <f t="shared" si="3"/>
        <v/>
      </c>
      <c r="O26" s="54" t="str">
        <f t="shared" si="4"/>
        <v/>
      </c>
      <c r="P26" s="137"/>
      <c r="Q26" s="146"/>
      <c r="R26" s="146"/>
      <c r="S26" s="147"/>
    </row>
    <row r="27" spans="1:19">
      <c r="A27" s="70"/>
      <c r="B27" s="16"/>
      <c r="C27" s="17"/>
      <c r="D27" s="14">
        <f t="shared" si="1"/>
        <v>0</v>
      </c>
      <c r="E27" s="53">
        <f t="shared" si="2"/>
        <v>0</v>
      </c>
      <c r="F27" s="48"/>
      <c r="G27" s="89"/>
      <c r="H27" s="90"/>
      <c r="I27" s="90"/>
      <c r="J27" s="91"/>
      <c r="K27" s="15"/>
      <c r="L27" s="15"/>
      <c r="M27" s="41" t="str">
        <f t="shared" si="0"/>
        <v/>
      </c>
      <c r="N27" s="54" t="str">
        <f t="shared" si="3"/>
        <v/>
      </c>
      <c r="O27" s="54" t="str">
        <f t="shared" si="4"/>
        <v/>
      </c>
      <c r="P27" s="154"/>
      <c r="Q27" s="155"/>
      <c r="R27" s="155"/>
      <c r="S27" s="156"/>
    </row>
    <row r="28" spans="1:19">
      <c r="A28" s="70"/>
      <c r="B28" s="16"/>
      <c r="C28" s="17"/>
      <c r="D28" s="14">
        <f>C28-B28</f>
        <v>0</v>
      </c>
      <c r="E28" s="53">
        <f t="shared" si="2"/>
        <v>0</v>
      </c>
      <c r="F28" s="48"/>
      <c r="G28" s="89"/>
      <c r="H28" s="90"/>
      <c r="I28" s="90"/>
      <c r="J28" s="91"/>
      <c r="K28" s="15"/>
      <c r="L28" s="15"/>
      <c r="M28" s="41" t="str">
        <f>IF(OR(K28&lt;&gt;"",L28&lt;&gt;""),SUM(K28*Kostenfahrer,L28*Kostenbeifahrer),"")</f>
        <v/>
      </c>
      <c r="N28" s="54" t="str">
        <f t="shared" si="3"/>
        <v/>
      </c>
      <c r="O28" s="54" t="str">
        <f t="shared" si="4"/>
        <v/>
      </c>
      <c r="P28" s="154" t="s">
        <v>44</v>
      </c>
      <c r="Q28" s="155"/>
      <c r="R28" s="155"/>
      <c r="S28" s="156"/>
    </row>
    <row r="29" spans="1:19">
      <c r="A29" s="70"/>
      <c r="B29" s="16"/>
      <c r="C29" s="17"/>
      <c r="D29" s="14">
        <f t="shared" si="1"/>
        <v>0</v>
      </c>
      <c r="E29" s="53">
        <f t="shared" si="2"/>
        <v>0</v>
      </c>
      <c r="F29" s="48"/>
      <c r="G29" s="89"/>
      <c r="H29" s="90"/>
      <c r="I29" s="90"/>
      <c r="J29" s="91"/>
      <c r="K29" s="15"/>
      <c r="L29" s="15"/>
      <c r="M29" s="41" t="str">
        <f t="shared" si="0"/>
        <v/>
      </c>
      <c r="N29" s="54" t="str">
        <f t="shared" si="3"/>
        <v/>
      </c>
      <c r="O29" s="54" t="str">
        <f t="shared" si="4"/>
        <v/>
      </c>
      <c r="P29" s="154"/>
      <c r="Q29" s="155"/>
      <c r="R29" s="155"/>
      <c r="S29" s="156"/>
    </row>
    <row r="30" spans="1:19" ht="15.75">
      <c r="A30" s="70"/>
      <c r="B30" s="16"/>
      <c r="C30" s="17"/>
      <c r="D30" s="14">
        <f t="shared" si="1"/>
        <v>0</v>
      </c>
      <c r="E30" s="53">
        <f t="shared" si="2"/>
        <v>0</v>
      </c>
      <c r="F30" s="48"/>
      <c r="G30" s="89"/>
      <c r="H30" s="90"/>
      <c r="I30" s="90"/>
      <c r="J30" s="91"/>
      <c r="K30" s="15"/>
      <c r="L30" s="15"/>
      <c r="M30" s="41" t="str">
        <f t="shared" si="0"/>
        <v/>
      </c>
      <c r="N30" s="54" t="str">
        <f t="shared" si="3"/>
        <v/>
      </c>
      <c r="O30" s="54" t="str">
        <f t="shared" si="4"/>
        <v/>
      </c>
      <c r="P30" s="151" t="s">
        <v>24</v>
      </c>
      <c r="Q30" s="152"/>
      <c r="R30" s="152"/>
      <c r="S30" s="153"/>
    </row>
    <row r="31" spans="1:19">
      <c r="A31" s="70"/>
      <c r="B31" s="16"/>
      <c r="C31" s="17"/>
      <c r="D31" s="14">
        <f t="shared" si="1"/>
        <v>0</v>
      </c>
      <c r="E31" s="53">
        <f t="shared" si="2"/>
        <v>0</v>
      </c>
      <c r="F31" s="48"/>
      <c r="G31" s="89"/>
      <c r="H31" s="90"/>
      <c r="I31" s="90"/>
      <c r="J31" s="91"/>
      <c r="K31" s="15"/>
      <c r="L31" s="15"/>
      <c r="M31" s="41" t="str">
        <f t="shared" si="0"/>
        <v/>
      </c>
      <c r="N31" s="54" t="str">
        <f t="shared" si="3"/>
        <v/>
      </c>
      <c r="O31" s="54" t="str">
        <f t="shared" si="4"/>
        <v/>
      </c>
      <c r="P31" s="200" t="s">
        <v>25</v>
      </c>
      <c r="Q31" s="201"/>
      <c r="R31" s="201"/>
      <c r="S31" s="202"/>
    </row>
    <row r="32" spans="1:19">
      <c r="A32" s="70"/>
      <c r="B32" s="16"/>
      <c r="C32" s="17"/>
      <c r="D32" s="14">
        <f t="shared" si="1"/>
        <v>0</v>
      </c>
      <c r="E32" s="53">
        <f t="shared" si="2"/>
        <v>0</v>
      </c>
      <c r="F32" s="48"/>
      <c r="G32" s="89"/>
      <c r="H32" s="90"/>
      <c r="I32" s="90"/>
      <c r="J32" s="91"/>
      <c r="K32" s="15"/>
      <c r="L32" s="15"/>
      <c r="M32" s="41" t="str">
        <f t="shared" si="0"/>
        <v/>
      </c>
      <c r="N32" s="54" t="str">
        <f t="shared" si="3"/>
        <v/>
      </c>
      <c r="O32" s="54" t="str">
        <f t="shared" si="4"/>
        <v/>
      </c>
      <c r="P32" s="137" t="s">
        <v>26</v>
      </c>
      <c r="Q32" s="146"/>
      <c r="R32" s="146"/>
      <c r="S32" s="147"/>
    </row>
    <row r="33" spans="1:19" ht="15.75" thickBot="1">
      <c r="A33" s="21"/>
      <c r="B33" s="16"/>
      <c r="C33" s="17"/>
      <c r="D33" s="22">
        <f t="shared" si="1"/>
        <v>0</v>
      </c>
      <c r="E33" s="53">
        <f t="shared" si="2"/>
        <v>0</v>
      </c>
      <c r="F33" s="49"/>
      <c r="G33" s="148"/>
      <c r="H33" s="149"/>
      <c r="I33" s="149"/>
      <c r="J33" s="150"/>
      <c r="K33" s="15"/>
      <c r="L33" s="15"/>
      <c r="M33" s="42" t="str">
        <f t="shared" si="0"/>
        <v/>
      </c>
      <c r="N33" s="54" t="str">
        <f t="shared" si="3"/>
        <v/>
      </c>
      <c r="O33" s="55" t="str">
        <f t="shared" si="4"/>
        <v/>
      </c>
      <c r="P33" s="137" t="s">
        <v>27</v>
      </c>
      <c r="Q33" s="146"/>
      <c r="R33" s="146"/>
      <c r="S33" s="147"/>
    </row>
    <row r="34" spans="1:19" ht="16.5" thickTop="1" thickBot="1">
      <c r="A34" s="134" t="s">
        <v>48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43">
        <f>SUM(M9:M33)</f>
        <v>0</v>
      </c>
      <c r="N34" s="44">
        <f>SUM(N9:N33)</f>
        <v>0</v>
      </c>
      <c r="O34" s="44">
        <f>SUM(O9:O33)</f>
        <v>0</v>
      </c>
      <c r="P34" s="137"/>
      <c r="Q34" s="138"/>
      <c r="R34" s="138"/>
      <c r="S34" s="139"/>
    </row>
    <row r="35" spans="1:19" ht="15.75" thickBot="1">
      <c r="A35" s="92" t="s">
        <v>34</v>
      </c>
      <c r="B35" s="93"/>
      <c r="C35" s="93"/>
      <c r="D35" s="93"/>
      <c r="E35" s="93"/>
      <c r="F35" s="93"/>
      <c r="G35" s="93"/>
      <c r="H35" s="93"/>
      <c r="I35" s="93"/>
      <c r="J35" s="94"/>
      <c r="K35" s="179" t="s">
        <v>35</v>
      </c>
      <c r="L35" s="180"/>
      <c r="M35" s="180"/>
      <c r="N35" s="180"/>
      <c r="O35" s="181"/>
      <c r="P35" s="8" t="s">
        <v>28</v>
      </c>
      <c r="Q35" s="140" t="str">
        <f>IF(S1&lt;&gt;"",TRANSPOSE(S1),"")</f>
        <v/>
      </c>
      <c r="R35" s="141"/>
      <c r="S35" s="142"/>
    </row>
    <row r="36" spans="1:19" ht="15.75" thickBot="1">
      <c r="A36" s="101" t="s">
        <v>30</v>
      </c>
      <c r="B36" s="102"/>
      <c r="C36" s="102"/>
      <c r="D36" s="102"/>
      <c r="E36" s="102"/>
      <c r="F36" s="102"/>
      <c r="G36" s="102"/>
      <c r="H36" s="102"/>
      <c r="I36" s="102"/>
      <c r="J36" s="30" t="s">
        <v>14</v>
      </c>
      <c r="K36" s="177" t="s">
        <v>30</v>
      </c>
      <c r="L36" s="102"/>
      <c r="M36" s="102"/>
      <c r="N36" s="178"/>
      <c r="O36" s="45" t="s">
        <v>14</v>
      </c>
      <c r="P36" s="143"/>
      <c r="Q36" s="144"/>
      <c r="R36" s="144"/>
      <c r="S36" s="145"/>
    </row>
    <row r="37" spans="1:19">
      <c r="A37" s="95"/>
      <c r="B37" s="96"/>
      <c r="C37" s="96"/>
      <c r="D37" s="96"/>
      <c r="E37" s="96"/>
      <c r="F37" s="96"/>
      <c r="G37" s="96"/>
      <c r="H37" s="96"/>
      <c r="I37" s="97"/>
      <c r="J37" s="71"/>
      <c r="K37" s="182"/>
      <c r="L37" s="183"/>
      <c r="M37" s="183"/>
      <c r="N37" s="184"/>
      <c r="O37" s="73"/>
      <c r="P37" s="125"/>
      <c r="Q37" s="126"/>
      <c r="R37" s="126"/>
      <c r="S37" s="127"/>
    </row>
    <row r="38" spans="1:19">
      <c r="A38" s="98"/>
      <c r="B38" s="99"/>
      <c r="C38" s="99"/>
      <c r="D38" s="99"/>
      <c r="E38" s="99"/>
      <c r="F38" s="99"/>
      <c r="G38" s="99"/>
      <c r="H38" s="99"/>
      <c r="I38" s="100"/>
      <c r="J38" s="23"/>
      <c r="K38" s="118"/>
      <c r="L38" s="119"/>
      <c r="M38" s="119"/>
      <c r="N38" s="120"/>
      <c r="O38" s="74"/>
      <c r="P38" s="128"/>
      <c r="Q38" s="129"/>
      <c r="R38" s="129"/>
      <c r="S38" s="130"/>
    </row>
    <row r="39" spans="1:19">
      <c r="A39" s="98"/>
      <c r="B39" s="99"/>
      <c r="C39" s="99"/>
      <c r="D39" s="99"/>
      <c r="E39" s="99"/>
      <c r="F39" s="99"/>
      <c r="G39" s="99"/>
      <c r="H39" s="99"/>
      <c r="I39" s="100"/>
      <c r="J39" s="23"/>
      <c r="K39" s="118"/>
      <c r="L39" s="119"/>
      <c r="M39" s="119"/>
      <c r="N39" s="120"/>
      <c r="O39" s="74"/>
      <c r="P39" s="128"/>
      <c r="Q39" s="129"/>
      <c r="R39" s="129"/>
      <c r="S39" s="130"/>
    </row>
    <row r="40" spans="1:19">
      <c r="A40" s="98"/>
      <c r="B40" s="99"/>
      <c r="C40" s="99"/>
      <c r="D40" s="99"/>
      <c r="E40" s="99"/>
      <c r="F40" s="99"/>
      <c r="G40" s="99"/>
      <c r="H40" s="99"/>
      <c r="I40" s="100"/>
      <c r="J40" s="23"/>
      <c r="K40" s="118"/>
      <c r="L40" s="119"/>
      <c r="M40" s="119"/>
      <c r="N40" s="120"/>
      <c r="O40" s="74"/>
      <c r="P40" s="128"/>
      <c r="Q40" s="129"/>
      <c r="R40" s="129"/>
      <c r="S40" s="130"/>
    </row>
    <row r="41" spans="1:19" ht="15.75" thickBot="1">
      <c r="A41" s="98"/>
      <c r="B41" s="99"/>
      <c r="C41" s="99"/>
      <c r="D41" s="99"/>
      <c r="E41" s="99"/>
      <c r="F41" s="99"/>
      <c r="G41" s="99"/>
      <c r="H41" s="99"/>
      <c r="I41" s="100"/>
      <c r="J41" s="23"/>
      <c r="K41" s="118"/>
      <c r="L41" s="119"/>
      <c r="M41" s="119"/>
      <c r="N41" s="120"/>
      <c r="O41" s="74"/>
      <c r="P41" s="131"/>
      <c r="Q41" s="132"/>
      <c r="R41" s="132"/>
      <c r="S41" s="133"/>
    </row>
    <row r="42" spans="1:19" ht="15.75" thickBot="1">
      <c r="A42" s="98"/>
      <c r="B42" s="99"/>
      <c r="C42" s="99"/>
      <c r="D42" s="99"/>
      <c r="E42" s="99"/>
      <c r="F42" s="99"/>
      <c r="G42" s="99"/>
      <c r="H42" s="99"/>
      <c r="I42" s="100"/>
      <c r="J42" s="23"/>
      <c r="K42" s="118"/>
      <c r="L42" s="119"/>
      <c r="M42" s="119"/>
      <c r="N42" s="120"/>
      <c r="O42" s="74"/>
      <c r="P42" s="143" t="s">
        <v>29</v>
      </c>
      <c r="Q42" s="144"/>
      <c r="R42" s="144"/>
      <c r="S42" s="145"/>
    </row>
    <row r="43" spans="1:19">
      <c r="A43" s="98"/>
      <c r="B43" s="99"/>
      <c r="C43" s="99"/>
      <c r="D43" s="99"/>
      <c r="E43" s="99"/>
      <c r="F43" s="99"/>
      <c r="G43" s="99"/>
      <c r="H43" s="99"/>
      <c r="I43" s="100"/>
      <c r="J43" s="23"/>
      <c r="K43" s="118"/>
      <c r="L43" s="119"/>
      <c r="M43" s="119"/>
      <c r="N43" s="120"/>
      <c r="O43" s="74"/>
      <c r="P43" s="109"/>
      <c r="Q43" s="110"/>
      <c r="R43" s="110"/>
      <c r="S43" s="111"/>
    </row>
    <row r="44" spans="1:19">
      <c r="A44" s="98"/>
      <c r="B44" s="99"/>
      <c r="C44" s="99"/>
      <c r="D44" s="99"/>
      <c r="E44" s="99"/>
      <c r="F44" s="99"/>
      <c r="G44" s="99"/>
      <c r="H44" s="99"/>
      <c r="I44" s="100"/>
      <c r="J44" s="23"/>
      <c r="K44" s="118"/>
      <c r="L44" s="119"/>
      <c r="M44" s="119"/>
      <c r="N44" s="120"/>
      <c r="O44" s="74"/>
      <c r="P44" s="112"/>
      <c r="Q44" s="113"/>
      <c r="R44" s="113"/>
      <c r="S44" s="114"/>
    </row>
    <row r="45" spans="1:19">
      <c r="A45" s="98"/>
      <c r="B45" s="99"/>
      <c r="C45" s="99"/>
      <c r="D45" s="99"/>
      <c r="E45" s="99"/>
      <c r="F45" s="99"/>
      <c r="G45" s="99"/>
      <c r="H45" s="99"/>
      <c r="I45" s="100"/>
      <c r="J45" s="23"/>
      <c r="K45" s="118"/>
      <c r="L45" s="119"/>
      <c r="M45" s="119"/>
      <c r="N45" s="120"/>
      <c r="O45" s="74"/>
      <c r="P45" s="112"/>
      <c r="Q45" s="113"/>
      <c r="R45" s="113"/>
      <c r="S45" s="114"/>
    </row>
    <row r="46" spans="1:19">
      <c r="A46" s="98"/>
      <c r="B46" s="99"/>
      <c r="C46" s="99"/>
      <c r="D46" s="99"/>
      <c r="E46" s="99"/>
      <c r="F46" s="99"/>
      <c r="G46" s="99"/>
      <c r="H46" s="99"/>
      <c r="I46" s="100"/>
      <c r="J46" s="23"/>
      <c r="K46" s="118"/>
      <c r="L46" s="119"/>
      <c r="M46" s="119"/>
      <c r="N46" s="120"/>
      <c r="O46" s="74"/>
      <c r="P46" s="112"/>
      <c r="Q46" s="113"/>
      <c r="R46" s="113"/>
      <c r="S46" s="114"/>
    </row>
    <row r="47" spans="1:19">
      <c r="A47" s="98"/>
      <c r="B47" s="99"/>
      <c r="C47" s="99"/>
      <c r="D47" s="99"/>
      <c r="E47" s="99"/>
      <c r="F47" s="99"/>
      <c r="G47" s="99"/>
      <c r="H47" s="99"/>
      <c r="I47" s="100"/>
      <c r="J47" s="23"/>
      <c r="K47" s="118"/>
      <c r="L47" s="119"/>
      <c r="M47" s="119"/>
      <c r="N47" s="120"/>
      <c r="O47" s="74"/>
      <c r="P47" s="115"/>
      <c r="Q47" s="116"/>
      <c r="R47" s="116"/>
      <c r="S47" s="117"/>
    </row>
    <row r="48" spans="1:19" ht="15.75" thickBot="1">
      <c r="A48" s="98"/>
      <c r="B48" s="99"/>
      <c r="C48" s="99"/>
      <c r="D48" s="99"/>
      <c r="E48" s="99"/>
      <c r="F48" s="99"/>
      <c r="G48" s="99"/>
      <c r="H48" s="99"/>
      <c r="I48" s="100"/>
      <c r="J48" s="23"/>
      <c r="K48" s="118"/>
      <c r="L48" s="119"/>
      <c r="M48" s="119"/>
      <c r="N48" s="120"/>
      <c r="O48" s="74"/>
      <c r="P48" s="121" t="s">
        <v>31</v>
      </c>
      <c r="Q48" s="122"/>
      <c r="R48" s="122"/>
      <c r="S48" s="123"/>
    </row>
    <row r="49" spans="1:19">
      <c r="A49" s="98"/>
      <c r="B49" s="99"/>
      <c r="C49" s="99"/>
      <c r="D49" s="99"/>
      <c r="E49" s="99"/>
      <c r="F49" s="99"/>
      <c r="G49" s="99"/>
      <c r="H49" s="99"/>
      <c r="I49" s="100"/>
      <c r="J49" s="23"/>
      <c r="K49" s="118"/>
      <c r="L49" s="119"/>
      <c r="M49" s="119"/>
      <c r="N49" s="120"/>
      <c r="O49" s="74"/>
      <c r="P49" s="124"/>
      <c r="Q49" s="110"/>
      <c r="R49" s="110"/>
      <c r="S49" s="111"/>
    </row>
    <row r="50" spans="1:19">
      <c r="A50" s="98"/>
      <c r="B50" s="99"/>
      <c r="C50" s="99"/>
      <c r="D50" s="99"/>
      <c r="E50" s="99"/>
      <c r="F50" s="99"/>
      <c r="G50" s="99"/>
      <c r="H50" s="99"/>
      <c r="I50" s="100"/>
      <c r="J50" s="23"/>
      <c r="K50" s="118"/>
      <c r="L50" s="119"/>
      <c r="M50" s="119"/>
      <c r="N50" s="120"/>
      <c r="O50" s="74"/>
      <c r="P50" s="112"/>
      <c r="Q50" s="113"/>
      <c r="R50" s="113"/>
      <c r="S50" s="114"/>
    </row>
    <row r="51" spans="1:19">
      <c r="A51" s="98"/>
      <c r="B51" s="99"/>
      <c r="C51" s="99"/>
      <c r="D51" s="99"/>
      <c r="E51" s="99"/>
      <c r="F51" s="99"/>
      <c r="G51" s="99"/>
      <c r="H51" s="99"/>
      <c r="I51" s="100"/>
      <c r="J51" s="23"/>
      <c r="K51" s="118"/>
      <c r="L51" s="119"/>
      <c r="M51" s="119"/>
      <c r="N51" s="120"/>
      <c r="O51" s="74"/>
      <c r="P51" s="112"/>
      <c r="Q51" s="113"/>
      <c r="R51" s="113"/>
      <c r="S51" s="114"/>
    </row>
    <row r="52" spans="1:19">
      <c r="A52" s="98"/>
      <c r="B52" s="99"/>
      <c r="C52" s="99"/>
      <c r="D52" s="99"/>
      <c r="E52" s="99"/>
      <c r="F52" s="99"/>
      <c r="G52" s="99"/>
      <c r="H52" s="99"/>
      <c r="I52" s="100"/>
      <c r="J52" s="23"/>
      <c r="K52" s="118"/>
      <c r="L52" s="119"/>
      <c r="M52" s="119"/>
      <c r="N52" s="120"/>
      <c r="O52" s="74"/>
      <c r="P52" s="112"/>
      <c r="Q52" s="113"/>
      <c r="R52" s="113"/>
      <c r="S52" s="114"/>
    </row>
    <row r="53" spans="1:19" ht="15.75" thickBot="1">
      <c r="A53" s="98"/>
      <c r="B53" s="99"/>
      <c r="C53" s="99"/>
      <c r="D53" s="99"/>
      <c r="E53" s="99"/>
      <c r="F53" s="99"/>
      <c r="G53" s="99"/>
      <c r="H53" s="99"/>
      <c r="I53" s="100"/>
      <c r="J53" s="72"/>
      <c r="K53" s="206"/>
      <c r="L53" s="207"/>
      <c r="M53" s="207"/>
      <c r="N53" s="208"/>
      <c r="O53" s="75"/>
      <c r="P53" s="115"/>
      <c r="Q53" s="116"/>
      <c r="R53" s="116"/>
      <c r="S53" s="117"/>
    </row>
    <row r="54" spans="1:19" s="26" customFormat="1" ht="16.5" customHeight="1" thickTop="1" thickBot="1">
      <c r="A54" s="106" t="s">
        <v>37</v>
      </c>
      <c r="B54" s="107"/>
      <c r="C54" s="107"/>
      <c r="D54" s="107"/>
      <c r="E54" s="107"/>
      <c r="F54" s="107"/>
      <c r="G54" s="107"/>
      <c r="H54" s="107"/>
      <c r="I54" s="108"/>
      <c r="J54" s="24">
        <f>SUM(J37:J53)</f>
        <v>0</v>
      </c>
      <c r="K54" s="106" t="s">
        <v>36</v>
      </c>
      <c r="L54" s="107"/>
      <c r="M54" s="107"/>
      <c r="N54" s="108"/>
      <c r="O54" s="25">
        <f>SUM(O37:O53)</f>
        <v>0</v>
      </c>
      <c r="P54" s="103" t="s">
        <v>32</v>
      </c>
      <c r="Q54" s="104"/>
      <c r="R54" s="104"/>
      <c r="S54" s="105"/>
    </row>
    <row r="55" spans="1:19" ht="15.75" thickTop="1"/>
  </sheetData>
  <sheetProtection algorithmName="SHA-512" hashValue="g5+87zl9vZkeH2Yjv8RXi9qDkVj3mzj2foloXFurOiHbkhUG9C5Cw7LBwpXhtLrwn+wIwoQRb6SToiR3FPtq9g==" saltValue="iyXgtPkL4cgzLrOn0EjHCg==" spinCount="100000" sheet="1" objects="1" scenarios="1"/>
  <protectedRanges>
    <protectedRange sqref="P37 A37:O53" name="Bereich3"/>
    <protectedRange sqref="A9:D33 F9:L33" name="Bereich2"/>
    <protectedRange sqref="B2 I2:J2 Q1 S1 I5:J5 L2:O3" name="Bereich1"/>
    <protectedRange sqref="E9:E33" name="Bereich2_1"/>
    <protectedRange sqref="B3:E3" name="Bereich1_1"/>
    <protectedRange sqref="I3:J4" name="Bereich1_2"/>
    <protectedRange sqref="C4:E5" name="Bereich1_3"/>
  </protectedRanges>
  <mergeCells count="106">
    <mergeCell ref="K54:N54"/>
    <mergeCell ref="G11:J11"/>
    <mergeCell ref="G19:J19"/>
    <mergeCell ref="F1:O1"/>
    <mergeCell ref="K45:N45"/>
    <mergeCell ref="K53:N53"/>
    <mergeCell ref="K52:N52"/>
    <mergeCell ref="K51:N51"/>
    <mergeCell ref="B5:G5"/>
    <mergeCell ref="I4:J4"/>
    <mergeCell ref="B2:G2"/>
    <mergeCell ref="I2:J2"/>
    <mergeCell ref="B3:G3"/>
    <mergeCell ref="I3:J3"/>
    <mergeCell ref="L2:O2"/>
    <mergeCell ref="B4:G4"/>
    <mergeCell ref="P2:R3"/>
    <mergeCell ref="P13:S13"/>
    <mergeCell ref="P29:S29"/>
    <mergeCell ref="P28:S28"/>
    <mergeCell ref="R14:S14"/>
    <mergeCell ref="P6:R6"/>
    <mergeCell ref="G6:J6"/>
    <mergeCell ref="G7:J7"/>
    <mergeCell ref="G8:J8"/>
    <mergeCell ref="G9:J9"/>
    <mergeCell ref="L3:O3"/>
    <mergeCell ref="K36:N36"/>
    <mergeCell ref="K35:O35"/>
    <mergeCell ref="P31:S31"/>
    <mergeCell ref="P24:S24"/>
    <mergeCell ref="G25:J25"/>
    <mergeCell ref="P25:S25"/>
    <mergeCell ref="G21:J21"/>
    <mergeCell ref="P21:S21"/>
    <mergeCell ref="G22:J22"/>
    <mergeCell ref="P22:S22"/>
    <mergeCell ref="G23:J23"/>
    <mergeCell ref="P23:S23"/>
    <mergeCell ref="P32:S32"/>
    <mergeCell ref="G33:J33"/>
    <mergeCell ref="P33:S33"/>
    <mergeCell ref="G30:J30"/>
    <mergeCell ref="P30:S30"/>
    <mergeCell ref="G26:J26"/>
    <mergeCell ref="P26:S26"/>
    <mergeCell ref="G27:J27"/>
    <mergeCell ref="P27:S27"/>
    <mergeCell ref="A50:I50"/>
    <mergeCell ref="P37:S41"/>
    <mergeCell ref="A34:L34"/>
    <mergeCell ref="P34:S34"/>
    <mergeCell ref="Q35:S35"/>
    <mergeCell ref="P36:S36"/>
    <mergeCell ref="P42:S42"/>
    <mergeCell ref="K38:N38"/>
    <mergeCell ref="K41:N41"/>
    <mergeCell ref="K42:N42"/>
    <mergeCell ref="A42:I42"/>
    <mergeCell ref="K37:N37"/>
    <mergeCell ref="K50:N50"/>
    <mergeCell ref="K49:N49"/>
    <mergeCell ref="K48:N48"/>
    <mergeCell ref="K39:N39"/>
    <mergeCell ref="K40:N40"/>
    <mergeCell ref="A40:I40"/>
    <mergeCell ref="A36:I36"/>
    <mergeCell ref="G31:J31"/>
    <mergeCell ref="G29:J29"/>
    <mergeCell ref="P54:S54"/>
    <mergeCell ref="A54:I54"/>
    <mergeCell ref="A51:I51"/>
    <mergeCell ref="A52:I52"/>
    <mergeCell ref="A53:I53"/>
    <mergeCell ref="A41:I41"/>
    <mergeCell ref="A43:I43"/>
    <mergeCell ref="A44:I44"/>
    <mergeCell ref="A45:I45"/>
    <mergeCell ref="P43:S47"/>
    <mergeCell ref="K47:N47"/>
    <mergeCell ref="K46:N46"/>
    <mergeCell ref="A46:I46"/>
    <mergeCell ref="K43:N43"/>
    <mergeCell ref="K44:N44"/>
    <mergeCell ref="P48:S48"/>
    <mergeCell ref="P49:S53"/>
    <mergeCell ref="A47:I47"/>
    <mergeCell ref="A48:I48"/>
    <mergeCell ref="A49:I49"/>
    <mergeCell ref="I5:J5"/>
    <mergeCell ref="G28:J28"/>
    <mergeCell ref="A35:J35"/>
    <mergeCell ref="A37:I37"/>
    <mergeCell ref="A38:I38"/>
    <mergeCell ref="A39:I39"/>
    <mergeCell ref="G32:J32"/>
    <mergeCell ref="G24:J24"/>
    <mergeCell ref="G15:J15"/>
    <mergeCell ref="G16:J16"/>
    <mergeCell ref="G17:J17"/>
    <mergeCell ref="G18:J18"/>
    <mergeCell ref="G20:J20"/>
    <mergeCell ref="G10:J10"/>
    <mergeCell ref="G12:J12"/>
    <mergeCell ref="G13:J13"/>
    <mergeCell ref="G14:J14"/>
  </mergeCells>
  <pageMargins left="0.31496062992125984" right="7.874015748031496E-2" top="0.39370078740157483" bottom="0.23622047244094491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BLZ</vt:lpstr>
      <vt:lpstr>IBAN</vt:lpstr>
      <vt:lpstr>KNR</vt:lpstr>
      <vt:lpstr>Kosten</vt:lpstr>
      <vt:lpstr>Tabelle1!Kostenbeifahrer</vt:lpstr>
      <vt:lpstr>Tabelle1!Kostenfahrer</vt:lpstr>
      <vt:lpstr>Kostenfahrer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Klaus-Dieter Keienburg</cp:lastModifiedBy>
  <cp:lastPrinted>2012-11-22T18:26:36Z</cp:lastPrinted>
  <dcterms:created xsi:type="dcterms:W3CDTF">2012-08-17T13:13:29Z</dcterms:created>
  <dcterms:modified xsi:type="dcterms:W3CDTF">2021-09-07T18:59:36Z</dcterms:modified>
</cp:coreProperties>
</file>